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atherduino\"/>
    </mc:Choice>
  </mc:AlternateContent>
  <bookViews>
    <workbookView xWindow="0" yWindow="0" windowWidth="11580" windowHeight="7665"/>
  </bookViews>
  <sheets>
    <sheet name="Folh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L17" i="1" l="1"/>
  <c r="K17" i="1"/>
  <c r="F15" i="1"/>
  <c r="I15" i="1"/>
  <c r="J16" i="1"/>
  <c r="I16" i="1"/>
  <c r="I6" i="1" l="1"/>
  <c r="I12" i="1"/>
  <c r="J12" i="1" s="1"/>
  <c r="I11" i="1"/>
  <c r="I10" i="1"/>
  <c r="J10" i="1" s="1"/>
  <c r="I9" i="1"/>
  <c r="J9" i="1" s="1"/>
  <c r="I8" i="1"/>
  <c r="J8" i="1" s="1"/>
  <c r="I7" i="1"/>
  <c r="J7" i="1" s="1"/>
  <c r="J11" i="1" l="1"/>
  <c r="J6" i="1"/>
  <c r="J15" i="1"/>
  <c r="I17" i="1" l="1"/>
  <c r="J17" i="1"/>
</calcChain>
</file>

<file path=xl/sharedStrings.xml><?xml version="1.0" encoding="utf-8"?>
<sst xmlns="http://schemas.openxmlformats.org/spreadsheetml/2006/main" count="36" uniqueCount="32">
  <si>
    <t>Arduino Nano 3</t>
  </si>
  <si>
    <t>Consumption (mA)</t>
  </si>
  <si>
    <t>Hours Run</t>
  </si>
  <si>
    <t>Fan</t>
  </si>
  <si>
    <t>TMP36</t>
  </si>
  <si>
    <t>when ON</t>
  </si>
  <si>
    <t>average</t>
  </si>
  <si>
    <t>Fan LED</t>
  </si>
  <si>
    <t>TX LED</t>
  </si>
  <si>
    <t>TX Module 433MHZ</t>
  </si>
  <si>
    <t>Always ON</t>
  </si>
  <si>
    <t>mA/h</t>
  </si>
  <si>
    <t>A/h</t>
  </si>
  <si>
    <t>TOTAL</t>
  </si>
  <si>
    <t>Component</t>
  </si>
  <si>
    <t>7809 regulator efficiency loss</t>
  </si>
  <si>
    <t>Solar Regulator consumption</t>
  </si>
  <si>
    <t>25% (???)</t>
  </si>
  <si>
    <t>Wind Sensors (???)</t>
  </si>
  <si>
    <t>Rain Sensor (???)</t>
  </si>
  <si>
    <t>Note</t>
  </si>
  <si>
    <t>Average Daily Consumption</t>
  </si>
  <si>
    <t>Voltage *</t>
  </si>
  <si>
    <t>In Watts at 12V</t>
  </si>
  <si>
    <t>Sensirion SHTX11**</t>
  </si>
  <si>
    <t>** Measuring consumptiom at 5v undisclosed, something like: 6mW (30 mA)</t>
  </si>
  <si>
    <t>WeatherDuino Pro2 Transmission (TX) Unit Consumption estimate</t>
  </si>
  <si>
    <t>Watts = Amps x Volts </t>
  </si>
  <si>
    <t>KWh YEAR</t>
  </si>
  <si>
    <t>Average W Consumption</t>
  </si>
  <si>
    <t>* As the 7809 acts mostly by converting in heat the excess voltage and there should by some dissipation trough remaining components better simplify and assume it all to be at 12V.</t>
  </si>
  <si>
    <t>Maximum drain at any given time (mA)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</si>
</sst>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5454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4" xfId="0" applyBorder="1"/>
    <xf numFmtId="0" fontId="0" fillId="0" borderId="0" xfId="0" applyBorder="1"/>
    <xf numFmtId="164" fontId="0" fillId="0" borderId="5" xfId="0" applyNumberFormat="1" applyBorder="1"/>
    <xf numFmtId="2" fontId="0" fillId="0" borderId="0" xfId="0" applyNumberFormat="1" applyBorder="1"/>
    <xf numFmtId="0" fontId="0" fillId="0" borderId="6" xfId="0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7" xfId="0" applyFont="1" applyBorder="1"/>
    <xf numFmtId="0" fontId="2" fillId="0" borderId="8" xfId="0" applyFont="1" applyBorder="1"/>
    <xf numFmtId="2" fontId="3" fillId="0" borderId="3" xfId="0" applyNumberFormat="1" applyFont="1" applyBorder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6" xfId="0" applyFont="1" applyFill="1" applyBorder="1"/>
    <xf numFmtId="2" fontId="1" fillId="2" borderId="7" xfId="0" applyNumberFormat="1" applyFont="1" applyFill="1" applyBorder="1"/>
    <xf numFmtId="164" fontId="1" fillId="2" borderId="8" xfId="0" applyNumberFormat="1" applyFont="1" applyFill="1" applyBorder="1"/>
    <xf numFmtId="0" fontId="5" fillId="0" borderId="0" xfId="0" applyFont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21"/>
  <sheetViews>
    <sheetView tabSelected="1" workbookViewId="0">
      <selection activeCell="D21" sqref="D21"/>
    </sheetView>
  </sheetViews>
  <sheetFormatPr defaultRowHeight="15" x14ac:dyDescent="0.25"/>
  <cols>
    <col min="4" max="4" width="30" customWidth="1"/>
    <col min="5" max="5" width="17.28515625" customWidth="1"/>
    <col min="6" max="6" width="18.5703125" customWidth="1"/>
    <col min="7" max="7" width="10.28515625" customWidth="1"/>
    <col min="12" max="12" width="12.7109375" customWidth="1"/>
  </cols>
  <sheetData>
    <row r="3" spans="4:12" ht="15.75" thickBot="1" x14ac:dyDescent="0.3">
      <c r="D3" s="1" t="s">
        <v>26</v>
      </c>
    </row>
    <row r="4" spans="4:12" x14ac:dyDescent="0.25">
      <c r="D4" s="1"/>
      <c r="E4" s="1"/>
      <c r="F4" s="1"/>
      <c r="G4" s="1"/>
      <c r="H4" s="18" t="s">
        <v>21</v>
      </c>
      <c r="I4" s="19"/>
      <c r="J4" s="20"/>
    </row>
    <row r="5" spans="4:12" x14ac:dyDescent="0.25">
      <c r="D5" s="1" t="s">
        <v>14</v>
      </c>
      <c r="E5" s="1" t="s">
        <v>22</v>
      </c>
      <c r="F5" s="1" t="s">
        <v>1</v>
      </c>
      <c r="G5" s="1" t="s">
        <v>20</v>
      </c>
      <c r="H5" s="4" t="s">
        <v>2</v>
      </c>
      <c r="I5" s="5" t="s">
        <v>11</v>
      </c>
      <c r="J5" s="6" t="s">
        <v>12</v>
      </c>
    </row>
    <row r="6" spans="4:12" x14ac:dyDescent="0.25">
      <c r="D6" t="s">
        <v>0</v>
      </c>
      <c r="E6" s="1">
        <v>9</v>
      </c>
      <c r="F6" s="3">
        <v>35</v>
      </c>
      <c r="G6" t="s">
        <v>10</v>
      </c>
      <c r="H6" s="7">
        <v>24</v>
      </c>
      <c r="I6" s="8">
        <f t="shared" ref="I6:I12" si="0">H6*F6</f>
        <v>840</v>
      </c>
      <c r="J6" s="9">
        <f t="shared" ref="J6:J12" si="1">I6/1000</f>
        <v>0.84</v>
      </c>
    </row>
    <row r="7" spans="4:12" x14ac:dyDescent="0.25">
      <c r="D7" t="s">
        <v>3</v>
      </c>
      <c r="E7" s="1">
        <v>9</v>
      </c>
      <c r="F7" s="3">
        <v>150</v>
      </c>
      <c r="G7" t="s">
        <v>5</v>
      </c>
      <c r="H7" s="7">
        <v>4</v>
      </c>
      <c r="I7" s="8">
        <f t="shared" si="0"/>
        <v>600</v>
      </c>
      <c r="J7" s="9">
        <f t="shared" si="1"/>
        <v>0.6</v>
      </c>
    </row>
    <row r="8" spans="4:12" x14ac:dyDescent="0.25">
      <c r="D8" t="s">
        <v>7</v>
      </c>
      <c r="E8" s="1">
        <v>9</v>
      </c>
      <c r="F8" s="3">
        <v>10</v>
      </c>
      <c r="G8" t="s">
        <v>5</v>
      </c>
      <c r="H8" s="7">
        <v>4</v>
      </c>
      <c r="I8" s="8">
        <f t="shared" si="0"/>
        <v>40</v>
      </c>
      <c r="J8" s="9">
        <f t="shared" si="1"/>
        <v>0.04</v>
      </c>
    </row>
    <row r="9" spans="4:12" x14ac:dyDescent="0.25">
      <c r="D9" t="s">
        <v>9</v>
      </c>
      <c r="E9" s="1">
        <v>9</v>
      </c>
      <c r="F9" s="3">
        <v>28</v>
      </c>
      <c r="G9" t="s">
        <v>5</v>
      </c>
      <c r="H9" s="7">
        <v>2</v>
      </c>
      <c r="I9" s="8">
        <f t="shared" si="0"/>
        <v>56</v>
      </c>
      <c r="J9" s="9">
        <f t="shared" si="1"/>
        <v>5.6000000000000001E-2</v>
      </c>
    </row>
    <row r="10" spans="4:12" x14ac:dyDescent="0.25">
      <c r="D10" t="s">
        <v>8</v>
      </c>
      <c r="E10" s="1">
        <v>9</v>
      </c>
      <c r="F10" s="3">
        <v>10</v>
      </c>
      <c r="G10" t="s">
        <v>5</v>
      </c>
      <c r="H10" s="7">
        <v>2</v>
      </c>
      <c r="I10" s="8">
        <f t="shared" si="0"/>
        <v>20</v>
      </c>
      <c r="J10" s="9">
        <f t="shared" si="1"/>
        <v>0.02</v>
      </c>
    </row>
    <row r="11" spans="4:12" x14ac:dyDescent="0.25">
      <c r="D11" t="s">
        <v>24</v>
      </c>
      <c r="E11" s="1">
        <v>5</v>
      </c>
      <c r="F11" s="3">
        <v>0.1</v>
      </c>
      <c r="G11" t="s">
        <v>6</v>
      </c>
      <c r="H11" s="7">
        <v>24</v>
      </c>
      <c r="I11" s="8">
        <f t="shared" si="0"/>
        <v>2.4000000000000004</v>
      </c>
      <c r="J11" s="9">
        <f t="shared" si="1"/>
        <v>2.4000000000000002E-3</v>
      </c>
    </row>
    <row r="12" spans="4:12" x14ac:dyDescent="0.25">
      <c r="D12" t="s">
        <v>4</v>
      </c>
      <c r="E12" s="1">
        <v>5</v>
      </c>
      <c r="F12" s="3">
        <v>0.05</v>
      </c>
      <c r="G12" t="s">
        <v>5</v>
      </c>
      <c r="H12" s="7">
        <v>2</v>
      </c>
      <c r="I12" s="8">
        <f t="shared" si="0"/>
        <v>0.1</v>
      </c>
      <c r="J12" s="9">
        <f t="shared" si="1"/>
        <v>1E-4</v>
      </c>
    </row>
    <row r="13" spans="4:12" x14ac:dyDescent="0.25">
      <c r="D13" t="s">
        <v>18</v>
      </c>
      <c r="E13" s="1"/>
      <c r="F13" s="3"/>
      <c r="H13" s="7"/>
      <c r="I13" s="8"/>
      <c r="J13" s="9"/>
    </row>
    <row r="14" spans="4:12" x14ac:dyDescent="0.25">
      <c r="D14" t="s">
        <v>19</v>
      </c>
      <c r="E14" s="1"/>
      <c r="F14" s="3"/>
      <c r="H14" s="7"/>
      <c r="I14" s="8"/>
      <c r="J14" s="9"/>
    </row>
    <row r="15" spans="4:12" x14ac:dyDescent="0.25">
      <c r="D15" t="s">
        <v>15</v>
      </c>
      <c r="E15" s="1">
        <v>12</v>
      </c>
      <c r="F15" s="3">
        <f>SUM(F6:F14)*0.25</f>
        <v>58.287500000000001</v>
      </c>
      <c r="G15" s="2" t="s">
        <v>17</v>
      </c>
      <c r="H15" s="7"/>
      <c r="I15" s="10">
        <f>SUM(I6:I14)*0.25</f>
        <v>389.625</v>
      </c>
      <c r="J15" s="9">
        <f>I15/1000</f>
        <v>0.389625</v>
      </c>
    </row>
    <row r="16" spans="4:12" x14ac:dyDescent="0.25">
      <c r="D16" t="s">
        <v>16</v>
      </c>
      <c r="E16" s="1">
        <v>12</v>
      </c>
      <c r="F16" s="3">
        <v>30</v>
      </c>
      <c r="H16" s="7">
        <v>24</v>
      </c>
      <c r="I16" s="10">
        <f>H16*F16</f>
        <v>720</v>
      </c>
      <c r="J16" s="9">
        <f>I16/1000</f>
        <v>0.72</v>
      </c>
      <c r="K16" s="25" t="s">
        <v>29</v>
      </c>
      <c r="L16" s="25" t="s">
        <v>28</v>
      </c>
    </row>
    <row r="17" spans="4:12" ht="15.75" thickBot="1" x14ac:dyDescent="0.3">
      <c r="E17" s="1"/>
      <c r="H17" s="21" t="s">
        <v>13</v>
      </c>
      <c r="I17" s="22">
        <f>SUM(I6:I16)</f>
        <v>2668.125</v>
      </c>
      <c r="J17" s="23">
        <f>SUM(J6:J16)</f>
        <v>2.6681249999999999</v>
      </c>
      <c r="K17" s="25">
        <f>J17*12/24</f>
        <v>1.3340624999999999</v>
      </c>
      <c r="L17" s="25">
        <f>J17*12*365/1000</f>
        <v>11.686387499999999</v>
      </c>
    </row>
    <row r="18" spans="4:12" x14ac:dyDescent="0.25">
      <c r="D18" s="12" t="s">
        <v>30</v>
      </c>
      <c r="E18" s="1"/>
    </row>
    <row r="19" spans="4:12" ht="15.75" thickBot="1" x14ac:dyDescent="0.3">
      <c r="D19" s="12" t="s">
        <v>25</v>
      </c>
      <c r="E19" s="1"/>
    </row>
    <row r="20" spans="4:12" x14ac:dyDescent="0.25">
      <c r="D20" s="13" t="s">
        <v>31</v>
      </c>
      <c r="E20" s="14"/>
      <c r="F20" s="17">
        <f>SUM(F6:F10)+SUM(F12:F16)+30</f>
        <v>351.33749999999998</v>
      </c>
    </row>
    <row r="21" spans="4:12" ht="16.5" thickBot="1" x14ac:dyDescent="0.3">
      <c r="D21" s="11"/>
      <c r="E21" s="15" t="s">
        <v>23</v>
      </c>
      <c r="F21" s="16">
        <f>(F20/1000)*12</f>
        <v>4.2160499999999992</v>
      </c>
      <c r="G21" s="2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HDV</dc:creator>
  <cp:lastModifiedBy>HDV</cp:lastModifiedBy>
  <dcterms:created xsi:type="dcterms:W3CDTF">2015-02-05T18:54:25Z</dcterms:created>
  <dcterms:modified xsi:type="dcterms:W3CDTF">2015-02-06T18:25:49Z</dcterms:modified>
</cp:coreProperties>
</file>